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2" documentId="8_{1A4F43EF-0388-4D06-9CE8-92027C11C8C2}" xr6:coauthVersionLast="47" xr6:coauthVersionMax="47" xr10:uidLastSave="{EB19A6BD-2F22-4402-B4FE-B0B5ED651E0C}"/>
  <bookViews>
    <workbookView xWindow="-110" yWindow="-110" windowWidth="38620" windowHeight="21100" xr2:uid="{00000000-000D-0000-FFFF-FFFF00000000}"/>
  </bookViews>
  <sheets>
    <sheet name="24-25 Working Budget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94" i="3" l="1"/>
  <c r="C174" i="3"/>
  <c r="C131" i="3"/>
  <c r="C88" i="3"/>
  <c r="C31" i="3"/>
  <c r="C12" i="3"/>
  <c r="C73" i="3" l="1"/>
  <c r="C61" i="3"/>
  <c r="C159" i="3" l="1"/>
  <c r="C150" i="3"/>
  <c r="C103" i="3" l="1"/>
  <c r="C165" i="3" l="1"/>
  <c r="C185" i="3"/>
  <c r="C32" i="3" l="1"/>
  <c r="C124" i="3" l="1"/>
  <c r="C204" i="3"/>
  <c r="C115" i="3"/>
  <c r="C83" i="3"/>
  <c r="C42" i="3"/>
  <c r="C134" i="3" l="1"/>
  <c r="C208" i="3"/>
  <c r="C74" i="3"/>
  <c r="C187" i="3" l="1"/>
  <c r="C212" i="3" s="1"/>
  <c r="C43" i="3"/>
  <c r="C210" i="3" l="1"/>
</calcChain>
</file>

<file path=xl/sharedStrings.xml><?xml version="1.0" encoding="utf-8"?>
<sst xmlns="http://schemas.openxmlformats.org/spreadsheetml/2006/main" count="278" uniqueCount="225">
  <si>
    <t>Corporate</t>
  </si>
  <si>
    <t>Source</t>
  </si>
  <si>
    <t xml:space="preserve">Tax Revenue:  DuPage </t>
  </si>
  <si>
    <t xml:space="preserve">Tax Revenue:  Cook </t>
  </si>
  <si>
    <t>Personal Property Replacement Tax</t>
  </si>
  <si>
    <t>Total</t>
  </si>
  <si>
    <t>Interest</t>
  </si>
  <si>
    <t>Other Income</t>
  </si>
  <si>
    <t>Fines</t>
  </si>
  <si>
    <t>Fines:  E-Pay</t>
  </si>
  <si>
    <t>Developer Donations</t>
  </si>
  <si>
    <t>Per Capita Grant</t>
  </si>
  <si>
    <t>Gifts—Friends of the Library</t>
  </si>
  <si>
    <t>Gifts--Foundation</t>
  </si>
  <si>
    <t>Gifts--Other</t>
  </si>
  <si>
    <t>Grants</t>
  </si>
  <si>
    <t>Total Corporate Fund</t>
  </si>
  <si>
    <t>Special Funds</t>
  </si>
  <si>
    <t>Audit</t>
  </si>
  <si>
    <t>Building Maintenance</t>
  </si>
  <si>
    <t>FICA</t>
  </si>
  <si>
    <t>IMRF</t>
  </si>
  <si>
    <t>Liability Insurance</t>
  </si>
  <si>
    <t>Unemployment Insurance</t>
  </si>
  <si>
    <t>Workers Compensation</t>
  </si>
  <si>
    <t>Total Income--All</t>
  </si>
  <si>
    <t>Reimbursements</t>
  </si>
  <si>
    <t>Personnel Salaries</t>
  </si>
  <si>
    <t>Administration</t>
  </si>
  <si>
    <t>Circulation</t>
  </si>
  <si>
    <t>Information Technology</t>
  </si>
  <si>
    <t>Personnel—Salaries</t>
  </si>
  <si>
    <t>Other Personnel</t>
  </si>
  <si>
    <t>Recruitment</t>
  </si>
  <si>
    <t>Group Medical Insurance</t>
  </si>
  <si>
    <t>Continuing Education</t>
  </si>
  <si>
    <t>Employee Travel</t>
  </si>
  <si>
    <t>Employee Professional Fees</t>
  </si>
  <si>
    <t>Tuition Reimbursement</t>
  </si>
  <si>
    <t>All Personnel</t>
  </si>
  <si>
    <t xml:space="preserve"> </t>
  </si>
  <si>
    <t>Building Operations</t>
  </si>
  <si>
    <t>Utilities—Electric</t>
  </si>
  <si>
    <t>Utilities—Natural Gas</t>
  </si>
  <si>
    <t>Utilities—Water</t>
  </si>
  <si>
    <t>Property Insurance</t>
  </si>
  <si>
    <t>Trustee Expenses</t>
  </si>
  <si>
    <t>Trustee Development</t>
  </si>
  <si>
    <t>Professional Services</t>
  </si>
  <si>
    <t>Legal Services</t>
  </si>
  <si>
    <t>Accounting Services</t>
  </si>
  <si>
    <t>Payroll Processing</t>
  </si>
  <si>
    <t xml:space="preserve">E-Pay </t>
  </si>
  <si>
    <t>Library Materials</t>
  </si>
  <si>
    <t>Fiction</t>
  </si>
  <si>
    <t>Music</t>
  </si>
  <si>
    <t xml:space="preserve">DVD </t>
  </si>
  <si>
    <t>Periodicals</t>
  </si>
  <si>
    <t>Other Costs for Materials</t>
  </si>
  <si>
    <t>Materials Processing</t>
  </si>
  <si>
    <t>Programs &amp; Public Relations</t>
  </si>
  <si>
    <t>Adult Programs</t>
  </si>
  <si>
    <t>Newsletter Printing &amp; Delivery</t>
  </si>
  <si>
    <t>Office Expenses</t>
  </si>
  <si>
    <t>Supplies—Office</t>
  </si>
  <si>
    <t>Postage</t>
  </si>
  <si>
    <t>Telephone</t>
  </si>
  <si>
    <t>Integrated Library System</t>
  </si>
  <si>
    <t>Maintenance/Software</t>
  </si>
  <si>
    <t>Fiber Optic Line</t>
  </si>
  <si>
    <t>Capital Equipment</t>
  </si>
  <si>
    <t>Furniture &amp; Equipment</t>
  </si>
  <si>
    <t>IT Hardware</t>
  </si>
  <si>
    <t>Other Expenditures</t>
  </si>
  <si>
    <t xml:space="preserve">Gifts—Friends </t>
  </si>
  <si>
    <t>Contingency</t>
  </si>
  <si>
    <t>Corporate Fund</t>
  </si>
  <si>
    <t>Building Maintenance Expenditures</t>
  </si>
  <si>
    <t>Landscaping</t>
  </si>
  <si>
    <t>Equipment &amp; Maintenance Contracts</t>
  </si>
  <si>
    <t>Other Special Funds Expenditures</t>
  </si>
  <si>
    <t>Worker’s Comp.</t>
  </si>
  <si>
    <t>Other Special Funds</t>
  </si>
  <si>
    <t>All Special Funds</t>
  </si>
  <si>
    <t>Corporate &amp; Special Revenue Funds</t>
  </si>
  <si>
    <t>Special Reserve Fund</t>
  </si>
  <si>
    <t>Expenditures</t>
  </si>
  <si>
    <t xml:space="preserve"> Technical Services</t>
  </si>
  <si>
    <t>Descriptions</t>
  </si>
  <si>
    <t>Account</t>
  </si>
  <si>
    <t>11-50100</t>
  </si>
  <si>
    <t>11-50101</t>
  </si>
  <si>
    <t>11-50102</t>
  </si>
  <si>
    <t>11-50103</t>
  </si>
  <si>
    <t>11-50104</t>
  </si>
  <si>
    <t>11-50105</t>
  </si>
  <si>
    <t>11-50110</t>
  </si>
  <si>
    <t>11-50111</t>
  </si>
  <si>
    <t>11-50112</t>
  </si>
  <si>
    <t>11-50113</t>
  </si>
  <si>
    <t>11-50115</t>
  </si>
  <si>
    <t>11-50116</t>
  </si>
  <si>
    <t>11-50117</t>
  </si>
  <si>
    <t>11-50200</t>
  </si>
  <si>
    <t>11-50201</t>
  </si>
  <si>
    <t>11-50202</t>
  </si>
  <si>
    <t>11-50203</t>
  </si>
  <si>
    <t>11-50204</t>
  </si>
  <si>
    <t xml:space="preserve">Total </t>
  </si>
  <si>
    <t>11-50300</t>
  </si>
  <si>
    <t>11-50400</t>
  </si>
  <si>
    <t>11-50401</t>
  </si>
  <si>
    <t>11-50402</t>
  </si>
  <si>
    <t>11-50403</t>
  </si>
  <si>
    <t>11-50500</t>
  </si>
  <si>
    <t>11-50501</t>
  </si>
  <si>
    <t>11-50505</t>
  </si>
  <si>
    <t>11-50506</t>
  </si>
  <si>
    <t>11-50507</t>
  </si>
  <si>
    <t>11-50511</t>
  </si>
  <si>
    <t>11-50514</t>
  </si>
  <si>
    <t>11-50520</t>
  </si>
  <si>
    <t>11-50531</t>
  </si>
  <si>
    <t>11-50532</t>
  </si>
  <si>
    <t>11-50535</t>
  </si>
  <si>
    <t>11-50541</t>
  </si>
  <si>
    <t>11-50600</t>
  </si>
  <si>
    <t>11-50602</t>
  </si>
  <si>
    <t>11-50603</t>
  </si>
  <si>
    <t>11-50605</t>
  </si>
  <si>
    <t>11-50700</t>
  </si>
  <si>
    <t>11-50702</t>
  </si>
  <si>
    <t>11-50703</t>
  </si>
  <si>
    <t>11-50800</t>
  </si>
  <si>
    <t>11-50801</t>
  </si>
  <si>
    <t>11-50803</t>
  </si>
  <si>
    <t>11-50900</t>
  </si>
  <si>
    <t>11-50901</t>
  </si>
  <si>
    <t>11-51000</t>
  </si>
  <si>
    <t>11-51001</t>
  </si>
  <si>
    <t>11-51002</t>
  </si>
  <si>
    <t>11-51003</t>
  </si>
  <si>
    <t>11-51004</t>
  </si>
  <si>
    <t>11-51006</t>
  </si>
  <si>
    <t>11-51007</t>
  </si>
  <si>
    <t>80-50200</t>
  </si>
  <si>
    <t>80-50201</t>
  </si>
  <si>
    <t>80-50403</t>
  </si>
  <si>
    <t>91-50100</t>
  </si>
  <si>
    <t>92-50100</t>
  </si>
  <si>
    <t>93-50100</t>
  </si>
  <si>
    <t>94-50100</t>
  </si>
  <si>
    <t>95-50100</t>
  </si>
  <si>
    <t>96-50100</t>
  </si>
  <si>
    <t>INCOME</t>
  </si>
  <si>
    <t>Corportate Fund Expenditures</t>
  </si>
  <si>
    <t>Non-Fiction</t>
  </si>
  <si>
    <t>Audio-Visual</t>
  </si>
  <si>
    <t>Maintenance Projects</t>
  </si>
  <si>
    <t>Adult</t>
  </si>
  <si>
    <t>Marketing</t>
  </si>
  <si>
    <t>Photo Copy</t>
  </si>
  <si>
    <t>Other Grants</t>
  </si>
  <si>
    <t>11-50542</t>
  </si>
  <si>
    <t>RBP Payments</t>
  </si>
  <si>
    <t>Other Costs For Materials</t>
  </si>
  <si>
    <t>Youth Programs</t>
  </si>
  <si>
    <t>Teen Programs</t>
  </si>
  <si>
    <t>Supplies—Public Space</t>
  </si>
  <si>
    <t>Non-Resident Library Card Fees</t>
  </si>
  <si>
    <t>11-50601</t>
  </si>
  <si>
    <t>11-50704</t>
  </si>
  <si>
    <t>Staff Relations</t>
  </si>
  <si>
    <t>Youth Fiction (E and J)</t>
  </si>
  <si>
    <t>Youth Non-Fiction</t>
  </si>
  <si>
    <t>Dues and Subscriptions</t>
  </si>
  <si>
    <t>11-50206</t>
  </si>
  <si>
    <t xml:space="preserve">Misc. Building Projects </t>
  </si>
  <si>
    <t>11-50405</t>
  </si>
  <si>
    <t>Strategic Planning Goals</t>
  </si>
  <si>
    <t>Total Cost For Materials</t>
  </si>
  <si>
    <t>11-50119</t>
  </si>
  <si>
    <t>Other Expenses</t>
  </si>
  <si>
    <t>11-20101</t>
  </si>
  <si>
    <t>Friends Credit Payments</t>
  </si>
  <si>
    <t xml:space="preserve">Vending Machines </t>
  </si>
  <si>
    <t>Public Fax</t>
  </si>
  <si>
    <t>Youth</t>
  </si>
  <si>
    <t>11-50606</t>
  </si>
  <si>
    <t>11-50902</t>
  </si>
  <si>
    <t>Polaris Server</t>
  </si>
  <si>
    <t xml:space="preserve">Youth </t>
  </si>
  <si>
    <t>11-50106</t>
  </si>
  <si>
    <t>11-50107</t>
  </si>
  <si>
    <t>Maintenance</t>
  </si>
  <si>
    <t>11-50120</t>
  </si>
  <si>
    <t>Staff Initiatives</t>
  </si>
  <si>
    <t>Planning Consultants</t>
  </si>
  <si>
    <t>11-50407</t>
  </si>
  <si>
    <t>Investment Advisor</t>
  </si>
  <si>
    <t>11-50539</t>
  </si>
  <si>
    <t>YA Games</t>
  </si>
  <si>
    <t>2024-2025</t>
  </si>
  <si>
    <t>2024/2025 DuPage Error Reversal</t>
  </si>
  <si>
    <t>Lost &amp; Damaged</t>
  </si>
  <si>
    <t>Trustee Travel</t>
  </si>
  <si>
    <t>Spoken Word</t>
  </si>
  <si>
    <t>E-Media</t>
  </si>
  <si>
    <t>Library Cards</t>
  </si>
  <si>
    <t>Capital Equipment &amp; Projects Expenses</t>
  </si>
  <si>
    <t>Fire Sprinkler Project</t>
  </si>
  <si>
    <t>It Cabling Project</t>
  </si>
  <si>
    <t>Lobby Restroom Renovation</t>
  </si>
  <si>
    <t>Due to Friends</t>
  </si>
  <si>
    <t>Planned Surplus Corporate Fund WITH Capital Project Expenditures</t>
  </si>
  <si>
    <t>Planned Surplus Fund WITHOUT Capital Project Expenditures</t>
  </si>
  <si>
    <t>11-50302</t>
  </si>
  <si>
    <t>11-50543</t>
  </si>
  <si>
    <t>Teen/Books</t>
  </si>
  <si>
    <t>11-50408</t>
  </si>
  <si>
    <t>Community Engagement</t>
  </si>
  <si>
    <t>11-50903</t>
  </si>
  <si>
    <t>11-50904</t>
  </si>
  <si>
    <t>11-50905</t>
  </si>
  <si>
    <t>11-50705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</si>
</sst>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17" fontId="0" fillId="0" borderId="1" xfId="0" applyNumberFormat="1" applyBorder="1" applyAlignment="1">
      <alignment horizontal="center"/>
    </xf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3" fontId="1" fillId="3" borderId="1" xfId="0" applyNumberFormat="1" applyFont="1" applyFill="1" applyBorder="1" applyAlignment="1">
      <alignment horizontal="center"/>
    </xf>
    <xf numFmtId="3" fontId="0" fillId="2" borderId="1" xfId="0" applyNumberFormat="1" applyFill="1" applyBorder="1" applyAlignment="1">
      <alignment horizontal="center"/>
    </xf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0" fontId="0" fillId="3" borderId="1" xfId="0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4" borderId="1" xfId="0" applyFont="1" applyFill="1" applyBorder="1" applyAlignment="1">
      <alignment horizontal="center" wrapText="1"/>
    </xf>
    <xf numFmtId="3" fontId="1" fillId="4" borderId="1" xfId="0" applyNumberFormat="1" applyFont="1" applyFill="1" applyBorder="1" applyAlignment="1">
      <alignment horizontal="center" vertical="center"/>
    </xf>
    <xf numFmtId="3" fontId="0" fillId="4" borderId="1" xfId="0" applyNumberFormat="1" applyFill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21"/>
  <sheetViews>
    <sheetView tabSelected="1" topLeftCell="A7" zoomScaleNormal="100" workbookViewId="0">
      <selection activeCell="E29" sqref="E29"/>
    </sheetView>
  </sheetViews>
  <sheetFormatPr defaultRowHeight="14.5" x14ac:dyDescent="0.35"/>
  <cols>
    <col min="1" max="1" width="9.1796875" style="1"/>
    <col min="2" max="2" width="34" customWidth="1"/>
    <col min="3" max="3" width="45.7265625" customWidth="1"/>
  </cols>
  <sheetData>
    <row r="1" spans="1:3" x14ac:dyDescent="0.35">
      <c r="A1" s="24" t="s">
        <v>154</v>
      </c>
      <c r="B1" s="24"/>
      <c r="C1" s="24"/>
    </row>
    <row r="2" spans="1:3" x14ac:dyDescent="0.35">
      <c r="B2" s="7"/>
      <c r="C2" s="1"/>
    </row>
    <row r="4" spans="1:3" x14ac:dyDescent="0.35">
      <c r="B4" s="4" t="s">
        <v>0</v>
      </c>
      <c r="C4" s="5" t="s">
        <v>202</v>
      </c>
    </row>
    <row r="5" spans="1:3" x14ac:dyDescent="0.35">
      <c r="B5" s="2"/>
      <c r="C5" s="3"/>
    </row>
    <row r="6" spans="1:3" x14ac:dyDescent="0.35">
      <c r="B6" s="4" t="s">
        <v>1</v>
      </c>
      <c r="C6" s="3"/>
    </row>
    <row r="7" spans="1:3" x14ac:dyDescent="0.35">
      <c r="B7" s="2" t="s">
        <v>3</v>
      </c>
      <c r="C7" s="3">
        <v>919424</v>
      </c>
    </row>
    <row r="8" spans="1:3" x14ac:dyDescent="0.35">
      <c r="B8" s="2" t="s">
        <v>2</v>
      </c>
      <c r="C8" s="3">
        <v>2493576</v>
      </c>
    </row>
    <row r="9" spans="1:3" x14ac:dyDescent="0.35">
      <c r="B9" s="2" t="s">
        <v>203</v>
      </c>
      <c r="C9" s="3">
        <v>-153000</v>
      </c>
    </row>
    <row r="10" spans="1:3" x14ac:dyDescent="0.35">
      <c r="B10" s="2" t="s">
        <v>4</v>
      </c>
      <c r="C10" s="3">
        <v>18000</v>
      </c>
    </row>
    <row r="11" spans="1:3" x14ac:dyDescent="0.35">
      <c r="B11" s="2" t="s">
        <v>6</v>
      </c>
      <c r="C11" s="3">
        <v>146000</v>
      </c>
    </row>
    <row r="12" spans="1:3" x14ac:dyDescent="0.35">
      <c r="B12" s="8" t="s">
        <v>5</v>
      </c>
      <c r="C12" s="9">
        <f>C7+C8+C9+C10+C11</f>
        <v>3424000</v>
      </c>
    </row>
    <row r="13" spans="1:3" x14ac:dyDescent="0.35">
      <c r="B13" s="2"/>
      <c r="C13" s="3"/>
    </row>
    <row r="14" spans="1:3" x14ac:dyDescent="0.35">
      <c r="B14" s="4" t="s">
        <v>7</v>
      </c>
      <c r="C14" s="3"/>
    </row>
    <row r="15" spans="1:3" x14ac:dyDescent="0.35">
      <c r="B15" s="2" t="s">
        <v>8</v>
      </c>
      <c r="C15" s="3">
        <v>1500</v>
      </c>
    </row>
    <row r="16" spans="1:3" x14ac:dyDescent="0.35">
      <c r="B16" s="2" t="s">
        <v>9</v>
      </c>
      <c r="C16" s="3">
        <v>1000</v>
      </c>
    </row>
    <row r="17" spans="2:3" x14ac:dyDescent="0.35">
      <c r="B17" s="2" t="s">
        <v>169</v>
      </c>
      <c r="C17" s="3">
        <v>1000</v>
      </c>
    </row>
    <row r="18" spans="2:3" x14ac:dyDescent="0.35">
      <c r="B18" s="2" t="s">
        <v>204</v>
      </c>
      <c r="C18" s="3">
        <v>1000</v>
      </c>
    </row>
    <row r="19" spans="2:3" x14ac:dyDescent="0.35">
      <c r="B19" s="2" t="s">
        <v>161</v>
      </c>
      <c r="C19" s="3">
        <v>10000</v>
      </c>
    </row>
    <row r="20" spans="2:3" x14ac:dyDescent="0.35">
      <c r="B20" s="2" t="s">
        <v>186</v>
      </c>
      <c r="C20" s="3">
        <v>500</v>
      </c>
    </row>
    <row r="21" spans="2:3" x14ac:dyDescent="0.35">
      <c r="B21" s="2" t="s">
        <v>185</v>
      </c>
      <c r="C21" s="3">
        <v>1500</v>
      </c>
    </row>
    <row r="22" spans="2:3" x14ac:dyDescent="0.35">
      <c r="B22" s="2" t="s">
        <v>184</v>
      </c>
      <c r="C22" s="3">
        <v>500</v>
      </c>
    </row>
    <row r="23" spans="2:3" x14ac:dyDescent="0.35">
      <c r="B23" s="2" t="s">
        <v>12</v>
      </c>
      <c r="C23" s="3">
        <v>4500</v>
      </c>
    </row>
    <row r="24" spans="2:3" x14ac:dyDescent="0.35">
      <c r="B24" s="2" t="s">
        <v>13</v>
      </c>
      <c r="C24" s="3">
        <v>1000</v>
      </c>
    </row>
    <row r="25" spans="2:3" x14ac:dyDescent="0.35">
      <c r="B25" s="2" t="s">
        <v>14</v>
      </c>
      <c r="C25" s="3">
        <v>750</v>
      </c>
    </row>
    <row r="26" spans="2:3" x14ac:dyDescent="0.35">
      <c r="B26" s="2" t="s">
        <v>10</v>
      </c>
      <c r="C26" s="3">
        <v>32000</v>
      </c>
    </row>
    <row r="27" spans="2:3" x14ac:dyDescent="0.35">
      <c r="B27" s="2" t="s">
        <v>11</v>
      </c>
      <c r="C27" s="3">
        <v>53510</v>
      </c>
    </row>
    <row r="28" spans="2:3" x14ac:dyDescent="0.35">
      <c r="B28" s="2" t="s">
        <v>162</v>
      </c>
      <c r="C28" s="3">
        <v>500</v>
      </c>
    </row>
    <row r="29" spans="2:3" x14ac:dyDescent="0.35">
      <c r="B29" s="2" t="s">
        <v>26</v>
      </c>
      <c r="C29" s="3">
        <v>2500</v>
      </c>
    </row>
    <row r="30" spans="2:3" x14ac:dyDescent="0.35">
      <c r="B30" s="2" t="s">
        <v>7</v>
      </c>
      <c r="C30" s="3">
        <v>600</v>
      </c>
    </row>
    <row r="31" spans="2:3" x14ac:dyDescent="0.35">
      <c r="B31" s="8" t="s">
        <v>5</v>
      </c>
      <c r="C31" s="9">
        <f>SUM(C15:C30)</f>
        <v>112360</v>
      </c>
    </row>
    <row r="32" spans="2:3" x14ac:dyDescent="0.35">
      <c r="B32" s="8" t="s">
        <v>16</v>
      </c>
      <c r="C32" s="9">
        <f>C12+C31</f>
        <v>3536360</v>
      </c>
    </row>
    <row r="33" spans="1:3" x14ac:dyDescent="0.35">
      <c r="B33" s="2"/>
      <c r="C33" s="3"/>
    </row>
    <row r="34" spans="1:3" x14ac:dyDescent="0.35">
      <c r="B34" s="4" t="s">
        <v>17</v>
      </c>
      <c r="C34" s="3"/>
    </row>
    <row r="35" spans="1:3" x14ac:dyDescent="0.35">
      <c r="B35" s="2" t="s">
        <v>18</v>
      </c>
      <c r="C35" s="3">
        <v>12176</v>
      </c>
    </row>
    <row r="36" spans="1:3" x14ac:dyDescent="0.35">
      <c r="B36" s="2" t="s">
        <v>19</v>
      </c>
      <c r="C36" s="3">
        <v>130000</v>
      </c>
    </row>
    <row r="37" spans="1:3" x14ac:dyDescent="0.35">
      <c r="B37" s="2" t="s">
        <v>20</v>
      </c>
      <c r="C37" s="3">
        <v>175949</v>
      </c>
    </row>
    <row r="38" spans="1:3" x14ac:dyDescent="0.35">
      <c r="B38" s="2" t="s">
        <v>21</v>
      </c>
      <c r="C38" s="3">
        <v>214899</v>
      </c>
    </row>
    <row r="39" spans="1:3" x14ac:dyDescent="0.35">
      <c r="B39" s="2" t="s">
        <v>22</v>
      </c>
      <c r="C39" s="3">
        <v>16206</v>
      </c>
    </row>
    <row r="40" spans="1:3" x14ac:dyDescent="0.35">
      <c r="B40" s="2" t="s">
        <v>23</v>
      </c>
      <c r="C40" s="3">
        <v>6715</v>
      </c>
    </row>
    <row r="41" spans="1:3" x14ac:dyDescent="0.35">
      <c r="B41" s="2" t="s">
        <v>24</v>
      </c>
      <c r="C41" s="3">
        <v>6715</v>
      </c>
    </row>
    <row r="42" spans="1:3" x14ac:dyDescent="0.35">
      <c r="B42" s="8" t="s">
        <v>5</v>
      </c>
      <c r="C42" s="9">
        <f>SUM(C35:C41)</f>
        <v>562660</v>
      </c>
    </row>
    <row r="43" spans="1:3" x14ac:dyDescent="0.35">
      <c r="B43" s="8" t="s">
        <v>25</v>
      </c>
      <c r="C43" s="9">
        <f>C32+C42</f>
        <v>4099020</v>
      </c>
    </row>
    <row r="44" spans="1:3" x14ac:dyDescent="0.35">
      <c r="B44" s="2"/>
      <c r="C44" s="3"/>
    </row>
    <row r="45" spans="1:3" x14ac:dyDescent="0.35">
      <c r="B45" s="2"/>
      <c r="C45" s="3"/>
    </row>
    <row r="46" spans="1:3" x14ac:dyDescent="0.35">
      <c r="B46" s="2"/>
      <c r="C46" s="3"/>
    </row>
    <row r="47" spans="1:3" x14ac:dyDescent="0.35">
      <c r="B47" s="2"/>
      <c r="C47" s="3"/>
    </row>
    <row r="48" spans="1:3" x14ac:dyDescent="0.35">
      <c r="A48" s="4"/>
      <c r="B48" s="20" t="s">
        <v>155</v>
      </c>
      <c r="C48" s="3"/>
    </row>
    <row r="49" spans="1:4" x14ac:dyDescent="0.35">
      <c r="A49" s="4"/>
      <c r="B49" s="4" t="s">
        <v>88</v>
      </c>
      <c r="C49" s="4" t="s">
        <v>86</v>
      </c>
    </row>
    <row r="50" spans="1:4" x14ac:dyDescent="0.35">
      <c r="A50" s="4"/>
      <c r="B50" s="4"/>
      <c r="C50" s="4"/>
    </row>
    <row r="51" spans="1:4" x14ac:dyDescent="0.35">
      <c r="A51" s="4" t="s">
        <v>89</v>
      </c>
      <c r="B51" s="4"/>
      <c r="C51" s="4"/>
      <c r="D51" s="1"/>
    </row>
    <row r="52" spans="1:4" x14ac:dyDescent="0.35">
      <c r="A52" s="11"/>
      <c r="B52" s="4" t="s">
        <v>27</v>
      </c>
      <c r="C52" s="2"/>
    </row>
    <row r="53" spans="1:4" x14ac:dyDescent="0.35">
      <c r="A53" s="2" t="s">
        <v>90</v>
      </c>
      <c r="B53" s="2" t="s">
        <v>28</v>
      </c>
      <c r="C53" s="3">
        <v>274406</v>
      </c>
    </row>
    <row r="54" spans="1:4" x14ac:dyDescent="0.35">
      <c r="A54" s="2" t="s">
        <v>91</v>
      </c>
      <c r="B54" s="2" t="s">
        <v>159</v>
      </c>
      <c r="C54" s="3">
        <v>356405</v>
      </c>
    </row>
    <row r="55" spans="1:4" x14ac:dyDescent="0.35">
      <c r="A55" s="2" t="s">
        <v>92</v>
      </c>
      <c r="B55" s="2" t="s">
        <v>187</v>
      </c>
      <c r="C55" s="3">
        <v>369821</v>
      </c>
    </row>
    <row r="56" spans="1:4" x14ac:dyDescent="0.35">
      <c r="A56" s="2" t="s">
        <v>93</v>
      </c>
      <c r="B56" s="2" t="s">
        <v>29</v>
      </c>
      <c r="C56" s="3">
        <v>287500</v>
      </c>
    </row>
    <row r="57" spans="1:4" x14ac:dyDescent="0.35">
      <c r="A57" s="2" t="s">
        <v>94</v>
      </c>
      <c r="B57" s="2" t="s">
        <v>87</v>
      </c>
      <c r="C57" s="3">
        <v>143453</v>
      </c>
    </row>
    <row r="58" spans="1:4" x14ac:dyDescent="0.35">
      <c r="A58" s="2" t="s">
        <v>95</v>
      </c>
      <c r="B58" s="2" t="s">
        <v>30</v>
      </c>
      <c r="C58" s="3">
        <v>126831</v>
      </c>
    </row>
    <row r="59" spans="1:4" x14ac:dyDescent="0.35">
      <c r="A59" s="2" t="s">
        <v>192</v>
      </c>
      <c r="B59" s="2" t="s">
        <v>160</v>
      </c>
      <c r="C59" s="3">
        <v>94089</v>
      </c>
    </row>
    <row r="60" spans="1:4" x14ac:dyDescent="0.35">
      <c r="A60" s="2" t="s">
        <v>193</v>
      </c>
      <c r="B60" s="2" t="s">
        <v>194</v>
      </c>
      <c r="C60" s="3">
        <v>128724</v>
      </c>
    </row>
    <row r="61" spans="1:4" x14ac:dyDescent="0.35">
      <c r="A61" s="8" t="s">
        <v>5</v>
      </c>
      <c r="B61" s="8" t="s">
        <v>31</v>
      </c>
      <c r="C61" s="9">
        <f>SUM(C53:C60)</f>
        <v>1781229</v>
      </c>
    </row>
    <row r="62" spans="1:4" x14ac:dyDescent="0.35">
      <c r="A62" s="2"/>
      <c r="B62" s="2"/>
      <c r="C62" s="3"/>
    </row>
    <row r="63" spans="1:4" x14ac:dyDescent="0.35">
      <c r="A63" s="2"/>
      <c r="B63" s="4" t="s">
        <v>32</v>
      </c>
      <c r="C63" s="2"/>
    </row>
    <row r="64" spans="1:4" x14ac:dyDescent="0.35">
      <c r="A64" s="2" t="s">
        <v>96</v>
      </c>
      <c r="B64" s="2" t="s">
        <v>33</v>
      </c>
      <c r="C64" s="3">
        <v>1200</v>
      </c>
    </row>
    <row r="65" spans="1:3" x14ac:dyDescent="0.35">
      <c r="A65" s="2" t="s">
        <v>97</v>
      </c>
      <c r="B65" s="2" t="s">
        <v>34</v>
      </c>
      <c r="C65" s="3">
        <v>282000</v>
      </c>
    </row>
    <row r="66" spans="1:3" x14ac:dyDescent="0.35">
      <c r="A66" s="2" t="s">
        <v>98</v>
      </c>
      <c r="B66" s="2" t="s">
        <v>172</v>
      </c>
      <c r="C66" s="3">
        <v>3500</v>
      </c>
    </row>
    <row r="67" spans="1:3" x14ac:dyDescent="0.35">
      <c r="A67" s="2" t="s">
        <v>99</v>
      </c>
      <c r="B67" s="2" t="s">
        <v>35</v>
      </c>
      <c r="C67" s="3">
        <v>10000</v>
      </c>
    </row>
    <row r="68" spans="1:3" x14ac:dyDescent="0.35">
      <c r="A68" s="2" t="s">
        <v>100</v>
      </c>
      <c r="B68" s="2" t="s">
        <v>36</v>
      </c>
      <c r="C68" s="3">
        <v>5000</v>
      </c>
    </row>
    <row r="69" spans="1:3" x14ac:dyDescent="0.35">
      <c r="A69" s="2" t="s">
        <v>101</v>
      </c>
      <c r="B69" s="2" t="s">
        <v>37</v>
      </c>
      <c r="C69" s="3">
        <v>3500</v>
      </c>
    </row>
    <row r="70" spans="1:3" x14ac:dyDescent="0.35">
      <c r="A70" s="2" t="s">
        <v>102</v>
      </c>
      <c r="B70" s="2" t="s">
        <v>38</v>
      </c>
      <c r="C70" s="3">
        <v>5000</v>
      </c>
    </row>
    <row r="71" spans="1:3" x14ac:dyDescent="0.35">
      <c r="A71" s="2" t="s">
        <v>181</v>
      </c>
      <c r="B71" s="2" t="s">
        <v>175</v>
      </c>
      <c r="C71" s="3">
        <v>5000</v>
      </c>
    </row>
    <row r="72" spans="1:3" x14ac:dyDescent="0.35">
      <c r="A72" s="2" t="s">
        <v>195</v>
      </c>
      <c r="B72" s="2" t="s">
        <v>196</v>
      </c>
      <c r="C72" s="3">
        <v>5000</v>
      </c>
    </row>
    <row r="73" spans="1:3" x14ac:dyDescent="0.35">
      <c r="A73" s="4" t="s">
        <v>5</v>
      </c>
      <c r="B73" s="4" t="s">
        <v>32</v>
      </c>
      <c r="C73" s="5">
        <f>C64+C65+C66+C67+C68+C69+C70+C71+C72</f>
        <v>320200</v>
      </c>
    </row>
    <row r="74" spans="1:3" x14ac:dyDescent="0.35">
      <c r="A74" s="8" t="s">
        <v>5</v>
      </c>
      <c r="B74" s="8" t="s">
        <v>39</v>
      </c>
      <c r="C74" s="9">
        <f>C61+C73</f>
        <v>2101429</v>
      </c>
    </row>
    <row r="75" spans="1:3" x14ac:dyDescent="0.35">
      <c r="A75" s="2"/>
      <c r="B75" s="2" t="s">
        <v>40</v>
      </c>
      <c r="C75" s="2"/>
    </row>
    <row r="76" spans="1:3" x14ac:dyDescent="0.35">
      <c r="A76" s="2"/>
      <c r="B76" s="4" t="s">
        <v>41</v>
      </c>
      <c r="C76" s="2"/>
    </row>
    <row r="77" spans="1:3" x14ac:dyDescent="0.35">
      <c r="A77" s="2" t="s">
        <v>103</v>
      </c>
      <c r="B77" s="2" t="s">
        <v>42</v>
      </c>
      <c r="C77" s="3">
        <v>50000</v>
      </c>
    </row>
    <row r="78" spans="1:3" x14ac:dyDescent="0.35">
      <c r="A78" s="2" t="s">
        <v>104</v>
      </c>
      <c r="B78" s="2" t="s">
        <v>43</v>
      </c>
      <c r="C78" s="3">
        <v>20000</v>
      </c>
    </row>
    <row r="79" spans="1:3" x14ac:dyDescent="0.35">
      <c r="A79" s="2" t="s">
        <v>105</v>
      </c>
      <c r="B79" s="2" t="s">
        <v>44</v>
      </c>
      <c r="C79" s="3">
        <v>5500</v>
      </c>
    </row>
    <row r="80" spans="1:3" x14ac:dyDescent="0.35">
      <c r="A80" s="2" t="s">
        <v>106</v>
      </c>
      <c r="B80" s="2" t="s">
        <v>45</v>
      </c>
      <c r="C80" s="3">
        <v>10000</v>
      </c>
    </row>
    <row r="81" spans="1:3" x14ac:dyDescent="0.35">
      <c r="A81" s="2" t="s">
        <v>176</v>
      </c>
      <c r="B81" s="2" t="s">
        <v>177</v>
      </c>
      <c r="C81" s="3">
        <v>140000</v>
      </c>
    </row>
    <row r="82" spans="1:3" x14ac:dyDescent="0.35">
      <c r="A82" s="2" t="s">
        <v>107</v>
      </c>
      <c r="B82" s="2" t="s">
        <v>19</v>
      </c>
      <c r="C82" s="3">
        <v>150000</v>
      </c>
    </row>
    <row r="83" spans="1:3" x14ac:dyDescent="0.35">
      <c r="A83" s="8" t="s">
        <v>108</v>
      </c>
      <c r="B83" s="8" t="s">
        <v>41</v>
      </c>
      <c r="C83" s="9">
        <f>SUM(C77:C82)</f>
        <v>375500</v>
      </c>
    </row>
    <row r="84" spans="1:3" x14ac:dyDescent="0.35">
      <c r="A84" s="2"/>
      <c r="B84" s="2"/>
      <c r="C84" s="2"/>
    </row>
    <row r="85" spans="1:3" x14ac:dyDescent="0.35">
      <c r="A85" s="2"/>
      <c r="B85" s="4" t="s">
        <v>46</v>
      </c>
      <c r="C85" s="2"/>
    </row>
    <row r="86" spans="1:3" x14ac:dyDescent="0.35">
      <c r="A86" s="2" t="s">
        <v>109</v>
      </c>
      <c r="B86" s="2" t="s">
        <v>47</v>
      </c>
      <c r="C86" s="3">
        <v>8500</v>
      </c>
    </row>
    <row r="87" spans="1:3" x14ac:dyDescent="0.35">
      <c r="A87" s="2" t="s">
        <v>216</v>
      </c>
      <c r="B87" s="2" t="s">
        <v>205</v>
      </c>
      <c r="C87" s="3">
        <v>1500</v>
      </c>
    </row>
    <row r="88" spans="1:3" x14ac:dyDescent="0.35">
      <c r="A88" s="8" t="s">
        <v>5</v>
      </c>
      <c r="B88" s="8" t="s">
        <v>46</v>
      </c>
      <c r="C88" s="9">
        <f>C86+C87</f>
        <v>10000</v>
      </c>
    </row>
    <row r="89" spans="1:3" x14ac:dyDescent="0.35">
      <c r="A89" s="4"/>
      <c r="B89" s="4"/>
      <c r="C89" s="5"/>
    </row>
    <row r="90" spans="1:3" x14ac:dyDescent="0.35">
      <c r="A90" s="4"/>
      <c r="B90" s="4"/>
      <c r="C90" s="5"/>
    </row>
    <row r="91" spans="1:3" x14ac:dyDescent="0.35">
      <c r="A91" s="4"/>
      <c r="B91" s="4"/>
      <c r="C91" s="5"/>
    </row>
    <row r="92" spans="1:3" x14ac:dyDescent="0.35">
      <c r="A92" s="2"/>
      <c r="B92" s="2"/>
      <c r="C92" s="2"/>
    </row>
    <row r="93" spans="1:3" x14ac:dyDescent="0.35">
      <c r="A93" s="2"/>
      <c r="B93" s="2"/>
      <c r="C93" s="2"/>
    </row>
    <row r="94" spans="1:3" x14ac:dyDescent="0.35">
      <c r="A94" s="2"/>
      <c r="B94" s="2"/>
      <c r="C94" s="2"/>
    </row>
    <row r="95" spans="1:3" x14ac:dyDescent="0.35">
      <c r="A95" s="2"/>
      <c r="B95" s="4" t="s">
        <v>48</v>
      </c>
      <c r="C95" s="2"/>
    </row>
    <row r="96" spans="1:3" x14ac:dyDescent="0.35">
      <c r="A96" s="2" t="s">
        <v>110</v>
      </c>
      <c r="B96" s="2" t="s">
        <v>49</v>
      </c>
      <c r="C96" s="3">
        <v>15000</v>
      </c>
    </row>
    <row r="97" spans="1:3" x14ac:dyDescent="0.35">
      <c r="A97" s="2" t="s">
        <v>111</v>
      </c>
      <c r="B97" s="2" t="s">
        <v>50</v>
      </c>
      <c r="C97" s="3">
        <v>14000</v>
      </c>
    </row>
    <row r="98" spans="1:3" x14ac:dyDescent="0.35">
      <c r="A98" s="2" t="s">
        <v>112</v>
      </c>
      <c r="B98" s="2" t="s">
        <v>51</v>
      </c>
      <c r="C98" s="3">
        <v>7500</v>
      </c>
    </row>
    <row r="99" spans="1:3" x14ac:dyDescent="0.35">
      <c r="A99" s="2" t="s">
        <v>113</v>
      </c>
      <c r="B99" s="2" t="s">
        <v>52</v>
      </c>
      <c r="C99" s="2">
        <v>600</v>
      </c>
    </row>
    <row r="100" spans="1:3" x14ac:dyDescent="0.35">
      <c r="A100" s="2" t="s">
        <v>178</v>
      </c>
      <c r="B100" s="2" t="s">
        <v>179</v>
      </c>
      <c r="C100" s="3">
        <v>25000</v>
      </c>
    </row>
    <row r="101" spans="1:3" x14ac:dyDescent="0.35">
      <c r="A101" s="2" t="s">
        <v>219</v>
      </c>
      <c r="B101" s="2" t="s">
        <v>197</v>
      </c>
      <c r="C101" s="3">
        <v>30000</v>
      </c>
    </row>
    <row r="102" spans="1:3" x14ac:dyDescent="0.35">
      <c r="A102" s="2" t="s">
        <v>198</v>
      </c>
      <c r="B102" s="2" t="s">
        <v>199</v>
      </c>
      <c r="C102" s="3">
        <v>10000</v>
      </c>
    </row>
    <row r="103" spans="1:3" x14ac:dyDescent="0.35">
      <c r="A103" s="8" t="s">
        <v>5</v>
      </c>
      <c r="B103" s="8" t="s">
        <v>48</v>
      </c>
      <c r="C103" s="9">
        <f>SUM(C96:C102)</f>
        <v>102100</v>
      </c>
    </row>
    <row r="104" spans="1:3" x14ac:dyDescent="0.35">
      <c r="A104" s="4"/>
      <c r="B104" s="4"/>
      <c r="C104" s="5"/>
    </row>
    <row r="105" spans="1:3" x14ac:dyDescent="0.35">
      <c r="A105" s="11" t="s">
        <v>89</v>
      </c>
      <c r="B105" s="12" t="s">
        <v>53</v>
      </c>
      <c r="C105" s="12" t="s">
        <v>86</v>
      </c>
    </row>
    <row r="106" spans="1:3" x14ac:dyDescent="0.35">
      <c r="A106" s="2"/>
      <c r="B106" s="4" t="s">
        <v>159</v>
      </c>
      <c r="C106" s="2"/>
    </row>
    <row r="107" spans="1:3" x14ac:dyDescent="0.35">
      <c r="A107" s="2" t="s">
        <v>114</v>
      </c>
      <c r="B107" s="2" t="s">
        <v>54</v>
      </c>
      <c r="C107" s="3">
        <v>44300</v>
      </c>
    </row>
    <row r="108" spans="1:3" x14ac:dyDescent="0.35">
      <c r="A108" s="2" t="s">
        <v>115</v>
      </c>
      <c r="B108" s="2" t="s">
        <v>156</v>
      </c>
      <c r="C108" s="3">
        <v>32500</v>
      </c>
    </row>
    <row r="109" spans="1:3" x14ac:dyDescent="0.35">
      <c r="A109" s="2" t="s">
        <v>116</v>
      </c>
      <c r="B109" s="2" t="s">
        <v>55</v>
      </c>
      <c r="C109" s="3">
        <v>1200</v>
      </c>
    </row>
    <row r="110" spans="1:3" x14ac:dyDescent="0.35">
      <c r="A110" s="2" t="s">
        <v>119</v>
      </c>
      <c r="B110" s="2" t="s">
        <v>206</v>
      </c>
      <c r="C110" s="3">
        <v>10000</v>
      </c>
    </row>
    <row r="111" spans="1:3" x14ac:dyDescent="0.35">
      <c r="A111" s="2" t="s">
        <v>118</v>
      </c>
      <c r="B111" s="2" t="s">
        <v>56</v>
      </c>
      <c r="C111" s="3">
        <v>30000</v>
      </c>
    </row>
    <row r="112" spans="1:3" x14ac:dyDescent="0.35">
      <c r="A112" s="2" t="s">
        <v>117</v>
      </c>
      <c r="B112" s="2" t="s">
        <v>201</v>
      </c>
      <c r="C112" s="3">
        <v>5500</v>
      </c>
    </row>
    <row r="113" spans="1:3" x14ac:dyDescent="0.35">
      <c r="A113" s="6" t="s">
        <v>200</v>
      </c>
      <c r="B113" s="2" t="s">
        <v>218</v>
      </c>
      <c r="C113" s="3">
        <v>11600</v>
      </c>
    </row>
    <row r="114" spans="1:3" x14ac:dyDescent="0.35">
      <c r="A114" s="2" t="s">
        <v>120</v>
      </c>
      <c r="B114" s="2" t="s">
        <v>207</v>
      </c>
      <c r="C114" s="3">
        <v>93000</v>
      </c>
    </row>
    <row r="115" spans="1:3" x14ac:dyDescent="0.35">
      <c r="A115" s="8" t="s">
        <v>5</v>
      </c>
      <c r="B115" s="8" t="s">
        <v>159</v>
      </c>
      <c r="C115" s="9">
        <f>SUM(C107:C114)</f>
        <v>228100</v>
      </c>
    </row>
    <row r="116" spans="1:3" x14ac:dyDescent="0.35">
      <c r="A116" s="2"/>
      <c r="B116" s="2"/>
      <c r="C116" s="2"/>
    </row>
    <row r="117" spans="1:3" x14ac:dyDescent="0.35">
      <c r="A117" s="2"/>
      <c r="B117" s="4" t="s">
        <v>57</v>
      </c>
      <c r="C117" s="2"/>
    </row>
    <row r="118" spans="1:3" x14ac:dyDescent="0.35">
      <c r="A118" s="10" t="s">
        <v>121</v>
      </c>
      <c r="B118" s="10" t="s">
        <v>57</v>
      </c>
      <c r="C118" s="9">
        <v>19000</v>
      </c>
    </row>
    <row r="119" spans="1:3" x14ac:dyDescent="0.35">
      <c r="A119" s="2"/>
      <c r="B119" s="2"/>
      <c r="C119" s="2"/>
    </row>
    <row r="120" spans="1:3" x14ac:dyDescent="0.35">
      <c r="A120" s="2"/>
      <c r="B120" s="4" t="s">
        <v>191</v>
      </c>
      <c r="C120" s="2"/>
    </row>
    <row r="121" spans="1:3" x14ac:dyDescent="0.35">
      <c r="A121" s="2" t="s">
        <v>122</v>
      </c>
      <c r="B121" s="2" t="s">
        <v>173</v>
      </c>
      <c r="C121" s="3">
        <v>36000</v>
      </c>
    </row>
    <row r="122" spans="1:3" x14ac:dyDescent="0.35">
      <c r="A122" s="6" t="s">
        <v>123</v>
      </c>
      <c r="B122" s="2" t="s">
        <v>174</v>
      </c>
      <c r="C122" s="3">
        <v>28000</v>
      </c>
    </row>
    <row r="123" spans="1:3" x14ac:dyDescent="0.35">
      <c r="A123" s="2" t="s">
        <v>124</v>
      </c>
      <c r="B123" s="2" t="s">
        <v>157</v>
      </c>
      <c r="C123" s="3">
        <v>6000</v>
      </c>
    </row>
    <row r="124" spans="1:3" x14ac:dyDescent="0.35">
      <c r="A124" s="8" t="s">
        <v>5</v>
      </c>
      <c r="B124" s="8" t="s">
        <v>187</v>
      </c>
      <c r="C124" s="9">
        <f>SUM(C121:C123)</f>
        <v>70000</v>
      </c>
    </row>
    <row r="125" spans="1:3" x14ac:dyDescent="0.35">
      <c r="A125" s="2"/>
      <c r="B125" s="2"/>
      <c r="C125" s="2"/>
    </row>
    <row r="126" spans="1:3" x14ac:dyDescent="0.35">
      <c r="A126" s="2"/>
      <c r="B126" s="4" t="s">
        <v>58</v>
      </c>
      <c r="C126" s="2"/>
    </row>
    <row r="127" spans="1:3" x14ac:dyDescent="0.35">
      <c r="A127" s="2"/>
      <c r="B127" s="2"/>
      <c r="C127" s="3"/>
    </row>
    <row r="128" spans="1:3" x14ac:dyDescent="0.35">
      <c r="A128" s="2" t="s">
        <v>125</v>
      </c>
      <c r="B128" s="2" t="s">
        <v>59</v>
      </c>
      <c r="C128" s="3">
        <v>19000</v>
      </c>
    </row>
    <row r="129" spans="1:3" x14ac:dyDescent="0.35">
      <c r="A129" s="2" t="s">
        <v>163</v>
      </c>
      <c r="B129" s="2" t="s">
        <v>164</v>
      </c>
      <c r="C129" s="3">
        <v>400</v>
      </c>
    </row>
    <row r="130" spans="1:3" x14ac:dyDescent="0.35">
      <c r="A130" s="2" t="s">
        <v>217</v>
      </c>
      <c r="B130" s="2" t="s">
        <v>208</v>
      </c>
      <c r="C130" s="3">
        <v>1400</v>
      </c>
    </row>
    <row r="131" spans="1:3" x14ac:dyDescent="0.35">
      <c r="A131" s="10" t="s">
        <v>5</v>
      </c>
      <c r="B131" s="10" t="s">
        <v>165</v>
      </c>
      <c r="C131" s="15">
        <f>C128+C129+C130</f>
        <v>20800</v>
      </c>
    </row>
    <row r="132" spans="1:3" x14ac:dyDescent="0.35">
      <c r="A132" s="18"/>
      <c r="B132" s="18"/>
      <c r="C132" s="19"/>
    </row>
    <row r="133" spans="1:3" x14ac:dyDescent="0.35">
      <c r="A133" s="18"/>
      <c r="B133" s="18"/>
      <c r="C133" s="19"/>
    </row>
    <row r="134" spans="1:3" x14ac:dyDescent="0.35">
      <c r="A134" s="8" t="s">
        <v>5</v>
      </c>
      <c r="B134" s="8" t="s">
        <v>180</v>
      </c>
      <c r="C134" s="9">
        <f>C115+C118+C124+C131</f>
        <v>337900</v>
      </c>
    </row>
    <row r="135" spans="1:3" x14ac:dyDescent="0.35">
      <c r="A135" s="18"/>
      <c r="B135" s="18"/>
      <c r="C135" s="19"/>
    </row>
    <row r="136" spans="1:3" x14ac:dyDescent="0.35">
      <c r="A136" s="18"/>
      <c r="B136" s="18"/>
      <c r="C136" s="19"/>
    </row>
    <row r="137" spans="1:3" x14ac:dyDescent="0.35">
      <c r="A137" s="18"/>
      <c r="B137" s="18"/>
      <c r="C137" s="19"/>
    </row>
    <row r="138" spans="1:3" x14ac:dyDescent="0.35">
      <c r="A138" s="18"/>
      <c r="B138" s="18"/>
      <c r="C138" s="19"/>
    </row>
    <row r="139" spans="1:3" x14ac:dyDescent="0.35">
      <c r="A139" s="18"/>
      <c r="B139" s="18"/>
      <c r="C139" s="19"/>
    </row>
    <row r="140" spans="1:3" x14ac:dyDescent="0.35">
      <c r="A140" s="13"/>
      <c r="B140" s="13"/>
      <c r="C140" s="14"/>
    </row>
    <row r="141" spans="1:3" x14ac:dyDescent="0.35">
      <c r="A141" s="13"/>
      <c r="B141" s="13"/>
      <c r="C141" s="14"/>
    </row>
    <row r="142" spans="1:3" x14ac:dyDescent="0.35">
      <c r="A142" s="2"/>
      <c r="B142" s="2"/>
      <c r="C142" s="3"/>
    </row>
    <row r="143" spans="1:3" x14ac:dyDescent="0.35">
      <c r="A143" s="2"/>
      <c r="B143" s="4" t="s">
        <v>60</v>
      </c>
      <c r="C143" s="2"/>
    </row>
    <row r="144" spans="1:3" x14ac:dyDescent="0.35">
      <c r="A144" s="2" t="s">
        <v>126</v>
      </c>
      <c r="B144" s="2" t="s">
        <v>61</v>
      </c>
      <c r="C144" s="3">
        <v>18500</v>
      </c>
    </row>
    <row r="145" spans="1:3" x14ac:dyDescent="0.35">
      <c r="A145" s="2" t="s">
        <v>127</v>
      </c>
      <c r="B145" s="2" t="s">
        <v>166</v>
      </c>
      <c r="C145" s="3">
        <v>20000</v>
      </c>
    </row>
    <row r="146" spans="1:3" x14ac:dyDescent="0.35">
      <c r="A146" s="2" t="s">
        <v>170</v>
      </c>
      <c r="B146" s="2" t="s">
        <v>167</v>
      </c>
      <c r="C146" s="3">
        <v>6000</v>
      </c>
    </row>
    <row r="147" spans="1:3" x14ac:dyDescent="0.35">
      <c r="A147" s="2" t="s">
        <v>128</v>
      </c>
      <c r="B147" s="2" t="s">
        <v>62</v>
      </c>
      <c r="C147" s="3">
        <v>42000</v>
      </c>
    </row>
    <row r="148" spans="1:3" x14ac:dyDescent="0.35">
      <c r="A148" s="2" t="s">
        <v>129</v>
      </c>
      <c r="B148" s="2" t="s">
        <v>160</v>
      </c>
      <c r="C148" s="3">
        <v>27500</v>
      </c>
    </row>
    <row r="149" spans="1:3" x14ac:dyDescent="0.35">
      <c r="A149" s="2" t="s">
        <v>188</v>
      </c>
      <c r="B149" s="2" t="s">
        <v>220</v>
      </c>
      <c r="C149" s="3">
        <v>5000</v>
      </c>
    </row>
    <row r="150" spans="1:3" x14ac:dyDescent="0.35">
      <c r="A150" s="8" t="s">
        <v>5</v>
      </c>
      <c r="B150" s="8" t="s">
        <v>60</v>
      </c>
      <c r="C150" s="9">
        <f>SUM(C144:C149)</f>
        <v>119000</v>
      </c>
    </row>
    <row r="151" spans="1:3" x14ac:dyDescent="0.35">
      <c r="A151" s="4"/>
      <c r="B151" s="4"/>
      <c r="C151" s="5"/>
    </row>
    <row r="152" spans="1:3" x14ac:dyDescent="0.35">
      <c r="A152" s="2" t="s">
        <v>89</v>
      </c>
      <c r="B152" s="4" t="s">
        <v>53</v>
      </c>
      <c r="C152" s="4" t="s">
        <v>86</v>
      </c>
    </row>
    <row r="153" spans="1:3" x14ac:dyDescent="0.35">
      <c r="A153" s="2"/>
      <c r="B153" s="4" t="s">
        <v>63</v>
      </c>
      <c r="C153" s="2"/>
    </row>
    <row r="154" spans="1:3" x14ac:dyDescent="0.35">
      <c r="A154" s="2" t="s">
        <v>130</v>
      </c>
      <c r="B154" s="2" t="s">
        <v>64</v>
      </c>
      <c r="C154" s="3">
        <v>5800</v>
      </c>
    </row>
    <row r="155" spans="1:3" x14ac:dyDescent="0.35">
      <c r="A155" s="2" t="s">
        <v>171</v>
      </c>
      <c r="B155" s="2" t="s">
        <v>168</v>
      </c>
      <c r="C155" s="3">
        <v>300</v>
      </c>
    </row>
    <row r="156" spans="1:3" x14ac:dyDescent="0.35">
      <c r="A156" s="2" t="s">
        <v>131</v>
      </c>
      <c r="B156" s="2" t="s">
        <v>65</v>
      </c>
      <c r="C156" s="3">
        <v>4500</v>
      </c>
    </row>
    <row r="157" spans="1:3" x14ac:dyDescent="0.35">
      <c r="A157" s="2" t="s">
        <v>224</v>
      </c>
      <c r="B157" s="2" t="s">
        <v>186</v>
      </c>
      <c r="C157" s="3">
        <v>500</v>
      </c>
    </row>
    <row r="158" spans="1:3" x14ac:dyDescent="0.35">
      <c r="A158" s="2" t="s">
        <v>132</v>
      </c>
      <c r="B158" s="2" t="s">
        <v>66</v>
      </c>
      <c r="C158" s="3">
        <v>25000</v>
      </c>
    </row>
    <row r="159" spans="1:3" x14ac:dyDescent="0.35">
      <c r="A159" s="8" t="s">
        <v>5</v>
      </c>
      <c r="B159" s="8" t="s">
        <v>63</v>
      </c>
      <c r="C159" s="9">
        <f>C154+C155+C156+C158+C157</f>
        <v>36100</v>
      </c>
    </row>
    <row r="160" spans="1:3" x14ac:dyDescent="0.35">
      <c r="A160" s="2"/>
      <c r="B160" s="2"/>
      <c r="C160" s="3"/>
    </row>
    <row r="161" spans="1:3" x14ac:dyDescent="0.35">
      <c r="A161" s="2"/>
      <c r="B161" s="4" t="s">
        <v>30</v>
      </c>
      <c r="C161" s="2"/>
    </row>
    <row r="162" spans="1:3" x14ac:dyDescent="0.35">
      <c r="A162" s="2" t="s">
        <v>133</v>
      </c>
      <c r="B162" s="2" t="s">
        <v>67</v>
      </c>
      <c r="C162" s="3">
        <v>36000</v>
      </c>
    </row>
    <row r="163" spans="1:3" x14ac:dyDescent="0.35">
      <c r="A163" s="2" t="s">
        <v>134</v>
      </c>
      <c r="B163" s="2" t="s">
        <v>68</v>
      </c>
      <c r="C163" s="3">
        <v>34000</v>
      </c>
    </row>
    <row r="164" spans="1:3" x14ac:dyDescent="0.35">
      <c r="A164" s="2" t="s">
        <v>135</v>
      </c>
      <c r="B164" s="2" t="s">
        <v>69</v>
      </c>
      <c r="C164" s="3">
        <v>4500</v>
      </c>
    </row>
    <row r="165" spans="1:3" x14ac:dyDescent="0.35">
      <c r="A165" s="8" t="s">
        <v>5</v>
      </c>
      <c r="B165" s="8" t="s">
        <v>30</v>
      </c>
      <c r="C165" s="9">
        <f>C162+C163+C164</f>
        <v>74500</v>
      </c>
    </row>
    <row r="166" spans="1:3" x14ac:dyDescent="0.35">
      <c r="A166" s="2"/>
      <c r="B166" s="2"/>
      <c r="C166" s="2"/>
    </row>
    <row r="167" spans="1:3" x14ac:dyDescent="0.35">
      <c r="A167" s="2"/>
      <c r="B167" s="4" t="s">
        <v>209</v>
      </c>
      <c r="C167" s="2"/>
    </row>
    <row r="168" spans="1:3" x14ac:dyDescent="0.35">
      <c r="A168" s="2" t="s">
        <v>136</v>
      </c>
      <c r="B168" s="2" t="s">
        <v>71</v>
      </c>
      <c r="C168" s="3">
        <v>14000</v>
      </c>
    </row>
    <row r="169" spans="1:3" x14ac:dyDescent="0.35">
      <c r="A169" s="2" t="s">
        <v>137</v>
      </c>
      <c r="B169" s="2" t="s">
        <v>72</v>
      </c>
      <c r="C169" s="3">
        <v>37500</v>
      </c>
    </row>
    <row r="170" spans="1:3" x14ac:dyDescent="0.35">
      <c r="A170" s="2" t="s">
        <v>189</v>
      </c>
      <c r="B170" s="2" t="s">
        <v>190</v>
      </c>
      <c r="C170" s="3">
        <v>0</v>
      </c>
    </row>
    <row r="171" spans="1:3" x14ac:dyDescent="0.35">
      <c r="A171" s="2" t="s">
        <v>221</v>
      </c>
      <c r="B171" s="2" t="s">
        <v>210</v>
      </c>
      <c r="C171" s="3">
        <v>356473</v>
      </c>
    </row>
    <row r="172" spans="1:3" x14ac:dyDescent="0.35">
      <c r="A172" s="2" t="s">
        <v>222</v>
      </c>
      <c r="B172" s="2" t="s">
        <v>211</v>
      </c>
      <c r="C172" s="3">
        <v>67098</v>
      </c>
    </row>
    <row r="173" spans="1:3" x14ac:dyDescent="0.35">
      <c r="A173" s="2" t="s">
        <v>223</v>
      </c>
      <c r="B173" s="2" t="s">
        <v>212</v>
      </c>
      <c r="C173" s="3">
        <v>50000</v>
      </c>
    </row>
    <row r="174" spans="1:3" x14ac:dyDescent="0.35">
      <c r="A174" s="8" t="s">
        <v>5</v>
      </c>
      <c r="B174" s="8" t="s">
        <v>70</v>
      </c>
      <c r="C174" s="9">
        <f>C168+C169+C170+C171+C172+C173</f>
        <v>525071</v>
      </c>
    </row>
    <row r="175" spans="1:3" x14ac:dyDescent="0.35">
      <c r="A175" s="2"/>
      <c r="B175" s="2"/>
      <c r="C175" s="2"/>
    </row>
    <row r="176" spans="1:3" x14ac:dyDescent="0.35">
      <c r="A176" s="2"/>
      <c r="B176" s="4" t="s">
        <v>73</v>
      </c>
      <c r="C176" s="2"/>
    </row>
    <row r="177" spans="1:3" x14ac:dyDescent="0.35">
      <c r="A177" s="2" t="s">
        <v>138</v>
      </c>
      <c r="B177" s="2" t="s">
        <v>11</v>
      </c>
      <c r="C177" s="3">
        <v>53510</v>
      </c>
    </row>
    <row r="178" spans="1:3" x14ac:dyDescent="0.35">
      <c r="A178" s="2" t="s">
        <v>139</v>
      </c>
      <c r="B178" s="2" t="s">
        <v>74</v>
      </c>
      <c r="C178" s="3">
        <v>4500</v>
      </c>
    </row>
    <row r="179" spans="1:3" x14ac:dyDescent="0.35">
      <c r="A179" s="2" t="s">
        <v>183</v>
      </c>
      <c r="B179" s="2" t="s">
        <v>213</v>
      </c>
      <c r="C179" s="3">
        <v>500</v>
      </c>
    </row>
    <row r="180" spans="1:3" x14ac:dyDescent="0.35">
      <c r="A180" s="2" t="s">
        <v>140</v>
      </c>
      <c r="B180" s="2" t="s">
        <v>75</v>
      </c>
      <c r="C180" s="3">
        <v>7500</v>
      </c>
    </row>
    <row r="181" spans="1:3" x14ac:dyDescent="0.35">
      <c r="A181" s="2" t="s">
        <v>141</v>
      </c>
      <c r="B181" s="2" t="s">
        <v>14</v>
      </c>
      <c r="C181" s="2">
        <v>500</v>
      </c>
    </row>
    <row r="182" spans="1:3" x14ac:dyDescent="0.35">
      <c r="A182" s="2" t="s">
        <v>142</v>
      </c>
      <c r="B182" s="2" t="s">
        <v>15</v>
      </c>
      <c r="C182" s="3">
        <v>500</v>
      </c>
    </row>
    <row r="183" spans="1:3" x14ac:dyDescent="0.35">
      <c r="A183" s="2" t="s">
        <v>143</v>
      </c>
      <c r="B183" s="2" t="s">
        <v>182</v>
      </c>
      <c r="C183" s="3">
        <v>250</v>
      </c>
    </row>
    <row r="184" spans="1:3" x14ac:dyDescent="0.35">
      <c r="A184" s="2" t="s">
        <v>144</v>
      </c>
      <c r="B184" s="2" t="s">
        <v>13</v>
      </c>
      <c r="C184" s="3">
        <v>1000</v>
      </c>
    </row>
    <row r="185" spans="1:3" x14ac:dyDescent="0.35">
      <c r="A185" s="8" t="s">
        <v>5</v>
      </c>
      <c r="B185" s="8" t="s">
        <v>73</v>
      </c>
      <c r="C185" s="9">
        <f>SUM(C177:C184)</f>
        <v>68260</v>
      </c>
    </row>
    <row r="186" spans="1:3" x14ac:dyDescent="0.35">
      <c r="A186" s="4"/>
      <c r="B186" s="4"/>
      <c r="C186" s="5"/>
    </row>
    <row r="187" spans="1:3" x14ac:dyDescent="0.35">
      <c r="A187" s="8" t="s">
        <v>5</v>
      </c>
      <c r="B187" s="8" t="s">
        <v>76</v>
      </c>
      <c r="C187" s="9">
        <f>C74+C83+C88+C103+C115+C118+C124+C131+C150+C159+C165+C174+C185+C206</f>
        <v>3774860</v>
      </c>
    </row>
    <row r="188" spans="1:3" x14ac:dyDescent="0.35">
      <c r="A188" s="4"/>
      <c r="B188" s="4"/>
      <c r="C188" s="5"/>
    </row>
    <row r="189" spans="1:3" x14ac:dyDescent="0.35">
      <c r="A189" s="4"/>
      <c r="B189" s="4"/>
      <c r="C189" s="5"/>
    </row>
    <row r="190" spans="1:3" x14ac:dyDescent="0.35">
      <c r="A190" s="2"/>
      <c r="B190" s="4" t="s">
        <v>77</v>
      </c>
      <c r="C190" s="3"/>
    </row>
    <row r="191" spans="1:3" x14ac:dyDescent="0.35">
      <c r="A191" s="2" t="s">
        <v>145</v>
      </c>
      <c r="B191" s="2" t="s">
        <v>158</v>
      </c>
      <c r="C191" s="3">
        <v>35000</v>
      </c>
    </row>
    <row r="192" spans="1:3" x14ac:dyDescent="0.35">
      <c r="A192" s="2" t="s">
        <v>146</v>
      </c>
      <c r="B192" s="2" t="s">
        <v>78</v>
      </c>
      <c r="C192" s="3">
        <v>8000</v>
      </c>
    </row>
    <row r="193" spans="1:3" x14ac:dyDescent="0.35">
      <c r="A193" s="2" t="s">
        <v>147</v>
      </c>
      <c r="B193" s="2" t="s">
        <v>79</v>
      </c>
      <c r="C193" s="3">
        <v>87000</v>
      </c>
    </row>
    <row r="194" spans="1:3" x14ac:dyDescent="0.35">
      <c r="A194" s="8" t="s">
        <v>5</v>
      </c>
      <c r="B194" s="8" t="s">
        <v>19</v>
      </c>
      <c r="C194" s="9">
        <f>C191+C192+C193</f>
        <v>130000</v>
      </c>
    </row>
    <row r="195" spans="1:3" x14ac:dyDescent="0.35">
      <c r="A195" s="16"/>
      <c r="B195" s="16"/>
      <c r="C195" s="17"/>
    </row>
    <row r="196" spans="1:3" x14ac:dyDescent="0.35">
      <c r="A196" s="2"/>
      <c r="B196" s="4"/>
      <c r="C196" s="4"/>
    </row>
    <row r="197" spans="1:3" x14ac:dyDescent="0.35">
      <c r="A197" s="2"/>
      <c r="B197" s="4" t="s">
        <v>80</v>
      </c>
      <c r="C197" s="2"/>
    </row>
    <row r="198" spans="1:3" x14ac:dyDescent="0.35">
      <c r="A198" s="2" t="s">
        <v>148</v>
      </c>
      <c r="B198" s="2" t="s">
        <v>20</v>
      </c>
      <c r="C198" s="3">
        <v>136264</v>
      </c>
    </row>
    <row r="199" spans="1:3" x14ac:dyDescent="0.35">
      <c r="A199" s="2" t="s">
        <v>149</v>
      </c>
      <c r="B199" s="2" t="s">
        <v>21</v>
      </c>
      <c r="C199" s="3">
        <v>200566</v>
      </c>
    </row>
    <row r="200" spans="1:3" x14ac:dyDescent="0.35">
      <c r="A200" s="2" t="s">
        <v>150</v>
      </c>
      <c r="B200" s="2" t="s">
        <v>23</v>
      </c>
      <c r="C200" s="3">
        <v>8000</v>
      </c>
    </row>
    <row r="201" spans="1:3" x14ac:dyDescent="0.35">
      <c r="A201" s="2" t="s">
        <v>151</v>
      </c>
      <c r="B201" s="2" t="s">
        <v>81</v>
      </c>
      <c r="C201" s="3">
        <v>6000</v>
      </c>
    </row>
    <row r="202" spans="1:3" x14ac:dyDescent="0.35">
      <c r="A202" s="2" t="s">
        <v>152</v>
      </c>
      <c r="B202" s="2" t="s">
        <v>22</v>
      </c>
      <c r="C202" s="3">
        <v>35000</v>
      </c>
    </row>
    <row r="203" spans="1:3" x14ac:dyDescent="0.35">
      <c r="A203" s="2" t="s">
        <v>153</v>
      </c>
      <c r="B203" s="2" t="s">
        <v>18</v>
      </c>
      <c r="C203" s="3">
        <v>12000</v>
      </c>
    </row>
    <row r="204" spans="1:3" x14ac:dyDescent="0.35">
      <c r="A204" s="8" t="s">
        <v>5</v>
      </c>
      <c r="B204" s="8" t="s">
        <v>82</v>
      </c>
      <c r="C204" s="9">
        <f>SUM(C198:C203)</f>
        <v>397830</v>
      </c>
    </row>
    <row r="205" spans="1:3" x14ac:dyDescent="0.35">
      <c r="A205" s="4"/>
      <c r="B205" s="4"/>
      <c r="C205" s="5"/>
    </row>
    <row r="206" spans="1:3" x14ac:dyDescent="0.35">
      <c r="A206" s="8" t="s">
        <v>108</v>
      </c>
      <c r="B206" s="8" t="s">
        <v>85</v>
      </c>
      <c r="C206" s="9">
        <v>25000</v>
      </c>
    </row>
    <row r="207" spans="1:3" x14ac:dyDescent="0.35">
      <c r="A207" s="4"/>
      <c r="B207" s="4"/>
      <c r="C207" s="5"/>
    </row>
    <row r="208" spans="1:3" x14ac:dyDescent="0.35">
      <c r="A208" s="8" t="s">
        <v>5</v>
      </c>
      <c r="B208" s="8" t="s">
        <v>83</v>
      </c>
      <c r="C208" s="9">
        <f>C194+C204</f>
        <v>527830</v>
      </c>
    </row>
    <row r="209" spans="1:3" x14ac:dyDescent="0.35">
      <c r="A209" s="2"/>
      <c r="B209" s="2"/>
      <c r="C209" s="3"/>
    </row>
    <row r="210" spans="1:3" x14ac:dyDescent="0.35">
      <c r="A210" s="8" t="s">
        <v>5</v>
      </c>
      <c r="B210" s="8" t="s">
        <v>84</v>
      </c>
      <c r="C210" s="9">
        <f>C208+C187</f>
        <v>4302690</v>
      </c>
    </row>
    <row r="211" spans="1:3" x14ac:dyDescent="0.35">
      <c r="A211" s="2"/>
      <c r="B211" s="2"/>
      <c r="C211" s="2"/>
    </row>
    <row r="212" spans="1:3" ht="29" x14ac:dyDescent="0.35">
      <c r="A212" s="13"/>
      <c r="B212" s="21" t="s">
        <v>214</v>
      </c>
      <c r="C212" s="22">
        <f>C32-C187</f>
        <v>-238500</v>
      </c>
    </row>
    <row r="213" spans="1:3" x14ac:dyDescent="0.35">
      <c r="A213" s="2"/>
      <c r="B213" s="3"/>
      <c r="C213" s="2"/>
    </row>
    <row r="214" spans="1:3" ht="29" x14ac:dyDescent="0.35">
      <c r="A214" s="18"/>
      <c r="B214" s="21" t="s">
        <v>215</v>
      </c>
      <c r="C214" s="23">
        <v>249071</v>
      </c>
    </row>
    <row r="215" spans="1:3" x14ac:dyDescent="0.35">
      <c r="A215" s="18"/>
      <c r="B215" s="18"/>
      <c r="C215" s="19"/>
    </row>
    <row r="216" spans="1:3" x14ac:dyDescent="0.35">
      <c r="A216" s="13"/>
      <c r="B216" s="13"/>
      <c r="C216" s="14"/>
    </row>
    <row r="217" spans="1:3" x14ac:dyDescent="0.35">
      <c r="A217" s="2"/>
      <c r="B217" s="2"/>
      <c r="C217" s="2"/>
    </row>
    <row r="218" spans="1:3" x14ac:dyDescent="0.35">
      <c r="A218"/>
    </row>
    <row r="219" spans="1:3" x14ac:dyDescent="0.35">
      <c r="A219"/>
    </row>
    <row r="220" spans="1:3" x14ac:dyDescent="0.35">
      <c r="A220"/>
    </row>
    <row r="221" spans="1:3" x14ac:dyDescent="0.35">
      <c r="A221"/>
    </row>
  </sheetData>
  <mergeCells count="1">
    <mergeCell ref="A1:C1"/>
  </mergeCells>
  <pageMargins left="0.7" right="0.8125" top="0.75" bottom="0.75" header="0.3" footer="0.3"/>
  <pageSetup orientation="portrait" copies="10" r:id="rId1"/>
  <headerFooter>
    <oddHeader xml:space="preserve">&amp;C&amp;"-,Bold"Bartlett Public Library District
Working Budget 2024-2025 Amended Final&amp;R
</oddHeader>
    <oddFooter xml:space="preserve">&amp;C&amp;P
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65129ACB9EF454A92D15E3AF9814D22" ma:contentTypeVersion="13" ma:contentTypeDescription="Create a new document." ma:contentTypeScope="" ma:versionID="2af2e65dff566684acd84ba338ff7531">
  <xsd:schema xmlns:xsd="http://www.w3.org/2001/XMLSchema" xmlns:xs="http://www.w3.org/2001/XMLSchema" xmlns:p="http://schemas.microsoft.com/office/2006/metadata/properties" xmlns:ns2="8236cebb-5b9b-4c69-81b3-b6d2400779de" xmlns:ns3="1d8241e1-8883-45ac-9d12-537b5d8ab347" targetNamespace="http://schemas.microsoft.com/office/2006/metadata/properties" ma:root="true" ma:fieldsID="d6845fc58dc83bda2532f28d964e7df8" ns2:_="" ns3:_="">
    <xsd:import namespace="8236cebb-5b9b-4c69-81b3-b6d2400779de"/>
    <xsd:import namespace="1d8241e1-8883-45ac-9d12-537b5d8ab34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36cebb-5b9b-4c69-81b3-b6d2400779d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d64c3745-46d0-4749-a106-a31cb617b52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8241e1-8883-45ac-9d12-537b5d8ab347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f3220b56-b1b6-45d9-b8a1-6a9dd141a773}" ma:internalName="TaxCatchAll" ma:showField="CatchAllData" ma:web="1d8241e1-8883-45ac-9d12-537b5d8ab34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236cebb-5b9b-4c69-81b3-b6d2400779de">
      <Terms xmlns="http://schemas.microsoft.com/office/infopath/2007/PartnerControls"/>
    </lcf76f155ced4ddcb4097134ff3c332f>
    <TaxCatchAll xmlns="1d8241e1-8883-45ac-9d12-537b5d8ab347" xsi:nil="true"/>
  </documentManagement>
</p:properties>
</file>

<file path=customXml/itemProps1.xml><?xml version="1.0" encoding="utf-8"?>
<ds:datastoreItem xmlns:ds="http://schemas.openxmlformats.org/officeDocument/2006/customXml" ds:itemID="{0E42FAD2-0278-4245-AEFC-91C0B9770FDB}"/>
</file>

<file path=customXml/itemProps2.xml><?xml version="1.0" encoding="utf-8"?>
<ds:datastoreItem xmlns:ds="http://schemas.openxmlformats.org/officeDocument/2006/customXml" ds:itemID="{52D97881-63E2-4BB6-A92F-B3BFBE2B109D}"/>
</file>

<file path=customXml/itemProps3.xml><?xml version="1.0" encoding="utf-8"?>
<ds:datastoreItem xmlns:ds="http://schemas.openxmlformats.org/officeDocument/2006/customXml" ds:itemID="{C2F1E1F4-1E8A-4E91-8FF0-44D1F17B8FB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24-25 Working Budget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2025-04-06T19:16:45Z</dcterms:created>
  <dcterms:modified xsi:type="dcterms:W3CDTF">2025-04-06T19:16:53Z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0x010100365129ACB9EF454A92D15E3AF9814D22</vt:lpwstr>
  </property>
</Properties>
</file>